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G13" i="2" l="1"/>
  <c r="G9" i="2"/>
  <c r="E13" i="2"/>
  <c r="E9" i="2"/>
  <c r="I7" i="2"/>
  <c r="I8" i="2"/>
  <c r="I10" i="2"/>
  <c r="I11" i="2"/>
  <c r="I12" i="2"/>
  <c r="I13" i="2" l="1"/>
  <c r="I9" i="2"/>
  <c r="C13" i="2" l="1"/>
  <c r="C9" i="2"/>
  <c r="K9" i="2" l="1"/>
  <c r="L9" i="2" s="1"/>
  <c r="J9" i="2"/>
  <c r="E14" i="2"/>
  <c r="F9" i="2" s="1"/>
  <c r="C14" i="2"/>
  <c r="D9" i="2" s="1"/>
  <c r="G14" i="2"/>
  <c r="H9" i="2" s="1"/>
  <c r="D14" i="2" l="1"/>
  <c r="K12" i="2"/>
  <c r="J12" i="2"/>
  <c r="K11" i="2"/>
  <c r="L11" i="2" s="1"/>
  <c r="K10" i="2"/>
  <c r="L10" i="2" s="1"/>
  <c r="J10" i="2"/>
  <c r="K8" i="2"/>
  <c r="L8" i="2" s="1"/>
  <c r="J8" i="2"/>
  <c r="K7" i="2"/>
  <c r="L7" i="2" s="1"/>
  <c r="H8" i="2" l="1"/>
  <c r="P18" i="2" s="1"/>
  <c r="H10" i="2"/>
  <c r="P19" i="2" s="1"/>
  <c r="H11" i="2"/>
  <c r="P20" i="2" s="1"/>
  <c r="H7" i="2"/>
  <c r="P17" i="2" s="1"/>
  <c r="F12" i="2"/>
  <c r="O21" i="2" s="1"/>
  <c r="F13" i="2"/>
  <c r="H12" i="2"/>
  <c r="P21" i="2" s="1"/>
  <c r="J13" i="2"/>
  <c r="D8" i="2"/>
  <c r="D10" i="2"/>
  <c r="D11" i="2"/>
  <c r="F10" i="2"/>
  <c r="O19" i="2" s="1"/>
  <c r="K13" i="2"/>
  <c r="L13" i="2" s="1"/>
  <c r="D12" i="2"/>
  <c r="D13" i="2"/>
  <c r="D7" i="2"/>
  <c r="H13" i="2"/>
  <c r="L12" i="2"/>
  <c r="K14" i="2"/>
  <c r="L14" i="2" s="1"/>
  <c r="J7" i="2"/>
  <c r="F8" i="2"/>
  <c r="O18" i="2" s="1"/>
  <c r="F11" i="2"/>
  <c r="O20" i="2" s="1"/>
  <c r="F14" i="2"/>
  <c r="F7" i="2"/>
  <c r="O17" i="2" s="1"/>
  <c r="J1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<sst xmlns="http://schemas.openxmlformats.org/spreadsheetml/2006/main" count="30" uniqueCount="22">
  <si>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</si>
  <si>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</si>
  <si>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</si>
  <si>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</si>
  <si>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</si>
  <si>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</si>
  <si>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</si>
  <si>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</si>
  <si>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</si>
  <si>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</si>
  <si>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</si>
  <si>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</si>
  <si>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</si>
  <si>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</si>
  <si>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</si>
  <si>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</si>
  <si>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</si>
  <si>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</si>
  <si>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</si>
  <si>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</si>
  <si>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ΑΥΓΟΥΣΤΟΣ</t>
  </si>
  <si>
    <t>ΣΕΠΤΕΜΒΡΙΟΣ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</si>
</sst>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5" fillId="33" borderId="6" xfId="0" applyNumberFormat="1" applyFont="1" applyFill="1" applyBorder="1"/>
    <xf numFmtId="164" fontId="33" fillId="0" borderId="11" xfId="0" applyNumberFormat="1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Σεπτέμβριο  του 2019 και 2020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8.9226779820839222E-2</c:v>
                </c:pt>
                <c:pt idx="1">
                  <c:v>0.29756011315417258</c:v>
                </c:pt>
                <c:pt idx="2">
                  <c:v>0.20762611975483264</c:v>
                </c:pt>
                <c:pt idx="3">
                  <c:v>0.17090994813767091</c:v>
                </c:pt>
                <c:pt idx="4">
                  <c:v>0.23467703913248467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3.3270395208021358E-2</c:v>
                </c:pt>
                <c:pt idx="1">
                  <c:v>0.1728953707923693</c:v>
                </c:pt>
                <c:pt idx="2">
                  <c:v>0.17641122468910736</c:v>
                </c:pt>
                <c:pt idx="3">
                  <c:v>0.43000846409271437</c:v>
                </c:pt>
                <c:pt idx="4">
                  <c:v>0.18741454521778761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45152"/>
        <c:axId val="188946688"/>
      </c:barChart>
      <c:catAx>
        <c:axId val="1889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94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466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9451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2019 και 2020 κατά διάρκεια- Σεπτέμβριος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-492</c:v>
                </c:pt>
                <c:pt idx="1">
                  <c:v>262</c:v>
                </c:pt>
                <c:pt idx="2">
                  <c:v>-230</c:v>
                </c:pt>
                <c:pt idx="3">
                  <c:v>1896</c:v>
                </c:pt>
                <c:pt idx="4">
                  <c:v>10309</c:v>
                </c:pt>
                <c:pt idx="5">
                  <c:v>1775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83936"/>
        <c:axId val="189403520"/>
      </c:barChart>
      <c:catAx>
        <c:axId val="1889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403520"/>
        <c:crosses val="autoZero"/>
        <c:auto val="1"/>
        <c:lblAlgn val="ctr"/>
        <c:lblOffset val="100"/>
        <c:noMultiLvlLbl val="0"/>
      </c:catAx>
      <c:valAx>
        <c:axId val="1894035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9839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O19" sqref="O19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7.425781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6.7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2" t="s">
        <v>20</v>
      </c>
      <c r="D4" s="52"/>
      <c r="E4" s="52" t="s">
        <v>21</v>
      </c>
      <c r="F4" s="52"/>
      <c r="G4" s="52"/>
      <c r="H4" s="52"/>
      <c r="I4" s="52"/>
      <c r="J4" s="52"/>
      <c r="K4" s="52"/>
      <c r="L4" s="54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1">
        <v>2020</v>
      </c>
      <c r="D5" s="51"/>
      <c r="E5" s="51">
        <v>2019</v>
      </c>
      <c r="F5" s="51"/>
      <c r="G5" s="51">
        <v>2020</v>
      </c>
      <c r="H5" s="51"/>
      <c r="I5" s="51" t="s">
        <v>16</v>
      </c>
      <c r="J5" s="51"/>
      <c r="K5" s="51" t="s">
        <v>17</v>
      </c>
      <c r="L5" s="53"/>
      <c r="M5" s="9"/>
      <c r="N5" s="9"/>
      <c r="O5" s="50"/>
      <c r="P5" s="50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36" t="s">
        <v>2</v>
      </c>
      <c r="C7" s="39">
        <v>784</v>
      </c>
      <c r="D7" s="32">
        <f>C7/C14</f>
        <v>2.3299355107135426E-2</v>
      </c>
      <c r="E7" s="39">
        <v>1514</v>
      </c>
      <c r="F7" s="32">
        <f>E7/E14</f>
        <v>8.9226779820839222E-2</v>
      </c>
      <c r="G7" s="39">
        <v>1022</v>
      </c>
      <c r="H7" s="32">
        <f>G7/G14</f>
        <v>3.3270395208021358E-2</v>
      </c>
      <c r="I7" s="25">
        <f t="shared" ref="I7:I12" si="0">G7-E7</f>
        <v>-492</v>
      </c>
      <c r="J7" s="26">
        <f t="shared" ref="J7:J13" si="1">I7/E7</f>
        <v>-0.32496697490092469</v>
      </c>
      <c r="K7" s="25">
        <f>G7-C7</f>
        <v>238</v>
      </c>
      <c r="L7" s="26">
        <f t="shared" ref="L7:L13" si="2">K7/G7</f>
        <v>0.23287671232876711</v>
      </c>
      <c r="M7" s="9"/>
      <c r="O7" s="31"/>
      <c r="S7" s="9"/>
    </row>
    <row r="8" spans="1:26" ht="15.75" x14ac:dyDescent="0.25">
      <c r="A8" s="9"/>
      <c r="B8" s="36" t="s">
        <v>3</v>
      </c>
      <c r="C8" s="40">
        <v>8882</v>
      </c>
      <c r="D8" s="32">
        <f>C8/C14</f>
        <v>0.26396029599690929</v>
      </c>
      <c r="E8" s="40">
        <v>5049</v>
      </c>
      <c r="F8" s="32">
        <f>E8/E14</f>
        <v>0.29756011315417258</v>
      </c>
      <c r="G8" s="40">
        <v>5311</v>
      </c>
      <c r="H8" s="32">
        <f>G8/G14</f>
        <v>0.1728953707923693</v>
      </c>
      <c r="I8" s="25">
        <f t="shared" si="0"/>
        <v>262</v>
      </c>
      <c r="J8" s="26">
        <f t="shared" si="1"/>
        <v>5.1891463656169541E-2</v>
      </c>
      <c r="K8" s="25">
        <f t="shared" ref="K8:K14" si="3">G8-C8</f>
        <v>-3571</v>
      </c>
      <c r="L8" s="26">
        <f t="shared" si="2"/>
        <v>-0.67237808322349835</v>
      </c>
      <c r="M8" s="9"/>
      <c r="O8" s="31"/>
      <c r="S8" s="9"/>
    </row>
    <row r="9" spans="1:26" ht="15.75" x14ac:dyDescent="0.25">
      <c r="A9" s="9"/>
      <c r="B9" s="37" t="s">
        <v>19</v>
      </c>
      <c r="C9" s="41">
        <f>784+8882</f>
        <v>9666</v>
      </c>
      <c r="D9" s="33">
        <f>C9/C14</f>
        <v>0.28725965110404472</v>
      </c>
      <c r="E9" s="41">
        <f t="shared" ref="E9" si="4">SUM(E7:E8)</f>
        <v>6563</v>
      </c>
      <c r="F9" s="33">
        <f>E9/E14</f>
        <v>0.38678689297501179</v>
      </c>
      <c r="G9" s="41">
        <f t="shared" ref="G9" si="5">SUM(G7:G8)</f>
        <v>6333</v>
      </c>
      <c r="H9" s="33">
        <f>G9/G14</f>
        <v>0.20616576600039066</v>
      </c>
      <c r="I9" s="27">
        <f t="shared" si="0"/>
        <v>-230</v>
      </c>
      <c r="J9" s="28">
        <f t="shared" si="1"/>
        <v>-3.504494895627E-2</v>
      </c>
      <c r="K9" s="27">
        <f t="shared" si="3"/>
        <v>-3333</v>
      </c>
      <c r="L9" s="28">
        <f t="shared" si="2"/>
        <v>-0.52629085741354809</v>
      </c>
      <c r="M9" s="9"/>
      <c r="O9" s="31"/>
      <c r="S9" s="9"/>
    </row>
    <row r="10" spans="1:26" ht="15.75" x14ac:dyDescent="0.25">
      <c r="A10" s="9"/>
      <c r="B10" s="36" t="s">
        <v>4</v>
      </c>
      <c r="C10" s="40">
        <v>5482</v>
      </c>
      <c r="D10" s="32">
        <f>C10/C14</f>
        <v>0.16291717435882194</v>
      </c>
      <c r="E10" s="40">
        <v>3523</v>
      </c>
      <c r="F10" s="32">
        <f>E10/E14</f>
        <v>0.20762611975483264</v>
      </c>
      <c r="G10" s="40">
        <v>5419</v>
      </c>
      <c r="H10" s="32">
        <f>G10/G14</f>
        <v>0.17641122468910736</v>
      </c>
      <c r="I10" s="25">
        <f t="shared" si="0"/>
        <v>1896</v>
      </c>
      <c r="J10" s="26">
        <f t="shared" si="1"/>
        <v>0.53817768946920241</v>
      </c>
      <c r="K10" s="25">
        <f t="shared" si="3"/>
        <v>-63</v>
      </c>
      <c r="L10" s="26">
        <f t="shared" si="2"/>
        <v>-1.1625761210555453E-2</v>
      </c>
      <c r="M10" s="9"/>
      <c r="O10" s="30"/>
      <c r="Q10" s="14"/>
      <c r="S10" s="9"/>
    </row>
    <row r="11" spans="1:26" ht="15.75" x14ac:dyDescent="0.25">
      <c r="A11" s="9"/>
      <c r="B11" s="36" t="s">
        <v>5</v>
      </c>
      <c r="C11" s="40">
        <v>13314</v>
      </c>
      <c r="D11" s="32">
        <f>C11/C14</f>
        <v>0.39567297690867487</v>
      </c>
      <c r="E11" s="40">
        <v>2900</v>
      </c>
      <c r="F11" s="32">
        <f>E11/E14</f>
        <v>0.17090994813767091</v>
      </c>
      <c r="G11" s="40">
        <v>13209</v>
      </c>
      <c r="H11" s="32">
        <f>G11/G14</f>
        <v>0.43000846409271437</v>
      </c>
      <c r="I11" s="25">
        <f t="shared" si="0"/>
        <v>10309</v>
      </c>
      <c r="J11" s="26">
        <f t="shared" si="1"/>
        <v>3.5548275862068968</v>
      </c>
      <c r="K11" s="25">
        <f t="shared" si="3"/>
        <v>-105</v>
      </c>
      <c r="L11" s="26">
        <f t="shared" si="2"/>
        <v>-7.9491255961844191E-3</v>
      </c>
      <c r="M11" s="9"/>
      <c r="O11" s="30"/>
      <c r="Q11" s="14"/>
      <c r="S11" s="9"/>
      <c r="T11" s="2"/>
    </row>
    <row r="12" spans="1:26" ht="15.75" x14ac:dyDescent="0.25">
      <c r="A12" s="9"/>
      <c r="B12" s="38" t="s">
        <v>6</v>
      </c>
      <c r="C12" s="41">
        <v>5187</v>
      </c>
      <c r="D12" s="33">
        <f>C12/C14</f>
        <v>0.1541501976284585</v>
      </c>
      <c r="E12" s="41">
        <v>3982</v>
      </c>
      <c r="F12" s="33">
        <f>E12/E14</f>
        <v>0.23467703913248467</v>
      </c>
      <c r="G12" s="41">
        <v>5757</v>
      </c>
      <c r="H12" s="33">
        <f>G12/G14</f>
        <v>0.18741454521778761</v>
      </c>
      <c r="I12" s="27">
        <f t="shared" si="0"/>
        <v>1775</v>
      </c>
      <c r="J12" s="28">
        <f t="shared" si="1"/>
        <v>0.44575590155700651</v>
      </c>
      <c r="K12" s="27">
        <f t="shared" si="3"/>
        <v>570</v>
      </c>
      <c r="L12" s="28">
        <f t="shared" si="2"/>
        <v>9.9009900990099015E-2</v>
      </c>
      <c r="M12" s="10"/>
      <c r="O12" s="30"/>
      <c r="Q12" s="14"/>
      <c r="S12" s="10"/>
      <c r="T12" s="4"/>
    </row>
    <row r="13" spans="1:26" ht="15.75" x14ac:dyDescent="0.25">
      <c r="A13" s="9"/>
      <c r="B13" s="38" t="s">
        <v>14</v>
      </c>
      <c r="C13" s="42">
        <f>13314+5187</f>
        <v>18501</v>
      </c>
      <c r="D13" s="33">
        <f>C13/C14</f>
        <v>0.54982317453713336</v>
      </c>
      <c r="E13" s="42">
        <f t="shared" ref="E13" si="6">E11+E12</f>
        <v>6882</v>
      </c>
      <c r="F13" s="33">
        <f>E13/E14</f>
        <v>0.40558698727015557</v>
      </c>
      <c r="G13" s="42">
        <f t="shared" ref="G13" si="7">G11+G12</f>
        <v>18966</v>
      </c>
      <c r="H13" s="33">
        <f>G13/G14</f>
        <v>0.61742300931050198</v>
      </c>
      <c r="I13" s="27">
        <f>SUM(I11,I12)</f>
        <v>12084</v>
      </c>
      <c r="J13" s="28">
        <f t="shared" si="1"/>
        <v>1.7558849171752398</v>
      </c>
      <c r="K13" s="35">
        <f t="shared" ref="K13" si="8">K11+K12</f>
        <v>465</v>
      </c>
      <c r="L13" s="28">
        <f t="shared" si="2"/>
        <v>2.4517557734894019E-2</v>
      </c>
      <c r="M13" s="10"/>
      <c r="N13" s="10"/>
      <c r="S13" s="10"/>
      <c r="T13" s="4"/>
    </row>
    <row r="14" spans="1:26" ht="16.5" thickBot="1" x14ac:dyDescent="0.3">
      <c r="A14" s="9"/>
      <c r="B14" s="43" t="s">
        <v>7</v>
      </c>
      <c r="C14" s="44">
        <f t="shared" ref="C14" si="9">C7+C8+C10+C11+C12</f>
        <v>33649</v>
      </c>
      <c r="D14" s="45">
        <f>C14/C14</f>
        <v>1</v>
      </c>
      <c r="E14" s="44">
        <f t="shared" ref="E14" si="10">E7+E8+E10+E11+E12</f>
        <v>16968</v>
      </c>
      <c r="F14" s="45">
        <f>E14/E14</f>
        <v>1</v>
      </c>
      <c r="G14" s="44">
        <f>G7+G8+G10+G11+G12</f>
        <v>30718</v>
      </c>
      <c r="H14" s="45">
        <v>1</v>
      </c>
      <c r="I14" s="46">
        <f>SUM(I7,I8,I10,I13)</f>
        <v>13750</v>
      </c>
      <c r="J14" s="47">
        <f>I14/E14</f>
        <v>0.8103488920320604</v>
      </c>
      <c r="K14" s="48">
        <f t="shared" si="3"/>
        <v>-2931</v>
      </c>
      <c r="L14" s="49">
        <f>K14/G14</f>
        <v>-9.5416368253141481E-2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2019</v>
      </c>
      <c r="P16" s="19">
        <v>2020</v>
      </c>
    </row>
    <row r="17" spans="14:24" ht="13.5" thickBot="1" x14ac:dyDescent="0.25">
      <c r="N17" s="12" t="s">
        <v>12</v>
      </c>
      <c r="O17" s="13">
        <f>F7</f>
        <v>8.9226779820839222E-2</v>
      </c>
      <c r="P17" s="13">
        <f>H7</f>
        <v>3.3270395208021358E-2</v>
      </c>
    </row>
    <row r="18" spans="14:24" ht="13.5" thickBot="1" x14ac:dyDescent="0.25">
      <c r="N18" s="18" t="s">
        <v>15</v>
      </c>
      <c r="O18" s="13">
        <f>F8</f>
        <v>0.29756011315417258</v>
      </c>
      <c r="P18" s="13">
        <f>H8</f>
        <v>0.1728953707923693</v>
      </c>
    </row>
    <row r="19" spans="14:24" ht="16.5" thickBot="1" x14ac:dyDescent="0.3">
      <c r="N19" s="15" t="s">
        <v>11</v>
      </c>
      <c r="O19" s="13">
        <f>F10</f>
        <v>0.20762611975483264</v>
      </c>
      <c r="P19" s="13">
        <f>H10</f>
        <v>0.17641122468910736</v>
      </c>
      <c r="X19" s="8"/>
    </row>
    <row r="20" spans="14:24" ht="13.5" thickBot="1" x14ac:dyDescent="0.25">
      <c r="N20" s="15" t="s">
        <v>10</v>
      </c>
      <c r="O20" s="13">
        <f>F11</f>
        <v>0.17090994813767091</v>
      </c>
      <c r="P20" s="13">
        <f>H11</f>
        <v>0.43000846409271437</v>
      </c>
    </row>
    <row r="21" spans="14:24" ht="13.5" thickBot="1" x14ac:dyDescent="0.25">
      <c r="N21" s="16" t="s">
        <v>9</v>
      </c>
      <c r="O21" s="17">
        <f>F12</f>
        <v>0.23467703913248467</v>
      </c>
      <c r="P21" s="17">
        <f>H12</f>
        <v>0.18741454521778761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2020-09-02T11:43:14Z</cp:lastPrinted>
  <dcterms:created xsi:type="dcterms:W3CDTF">2003-11-05T10:42:27Z</dcterms:created>
  <dcterms:modified xsi:type="dcterms:W3CDTF">2020-10-05T07:09:41Z</dcterms:modified>
</cp:coreProperties>
</file>